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90" windowWidth="16335" windowHeight="10830"/>
  </bookViews>
  <sheets>
    <sheet name="TEG DEPOZIT" sheetId="4" r:id="rId1"/>
    <sheet name="TEG RAMPA" sheetId="2" r:id="rId2"/>
  </sheets>
  <definedNames>
    <definedName name="_xlnm.Print_Area" localSheetId="0">'TEG DEPOZIT'!$A$11:$Q$34</definedName>
    <definedName name="_xlnm.Print_Area" localSheetId="1">'TEG RAMPA'!$A$11:$R$34</definedName>
    <definedName name="_xlnm.Print_Titles" localSheetId="0">'TEG DEPOZIT'!$11:$12</definedName>
    <definedName name="_xlnm.Print_Titles" localSheetId="1">'TEG RAMPA'!$11:$12</definedName>
  </definedNames>
  <calcPr calcId="124519"/>
</workbook>
</file>

<file path=xl/calcChain.xml><?xml version="1.0" encoding="utf-8"?>
<calcChain xmlns="http://schemas.openxmlformats.org/spreadsheetml/2006/main">
  <c r="I31" i="4"/>
  <c r="H31"/>
  <c r="G31"/>
  <c r="F31"/>
  <c r="K30"/>
  <c r="L23"/>
  <c r="L31" s="1"/>
  <c r="K22"/>
  <c r="K21"/>
  <c r="K20"/>
  <c r="K19"/>
  <c r="K18"/>
  <c r="K17"/>
  <c r="K16"/>
  <c r="K15"/>
  <c r="K14"/>
  <c r="K13"/>
  <c r="K31" s="1"/>
  <c r="K13" i="2"/>
  <c r="N13"/>
  <c r="K14"/>
  <c r="N14"/>
  <c r="K15"/>
  <c r="N15"/>
  <c r="K16"/>
  <c r="N16"/>
  <c r="K17"/>
  <c r="N17"/>
  <c r="K18"/>
  <c r="N18"/>
  <c r="K19"/>
  <c r="N19"/>
  <c r="K20"/>
  <c r="N20"/>
  <c r="K21"/>
  <c r="N21"/>
  <c r="K22"/>
  <c r="N22"/>
  <c r="L23"/>
  <c r="K29"/>
  <c r="K31" s="1"/>
  <c r="K30"/>
  <c r="N30"/>
  <c r="F31"/>
  <c r="G31"/>
  <c r="H31"/>
  <c r="I31"/>
  <c r="L31"/>
</calcChain>
</file>

<file path=xl/sharedStrings.xml><?xml version="1.0" encoding="utf-8"?>
<sst xmlns="http://schemas.openxmlformats.org/spreadsheetml/2006/main" count="215" uniqueCount="60">
  <si>
    <t>Tablou</t>
  </si>
  <si>
    <r>
      <rPr>
        <b/>
        <sz val="10"/>
        <rFont val="Arial"/>
        <family val="2"/>
      </rPr>
      <t>cos</t>
    </r>
    <r>
      <rPr>
        <b/>
        <sz val="10"/>
        <rFont val="Symbol"/>
        <family val="1"/>
        <charset val="2"/>
      </rPr>
      <t>j</t>
    </r>
  </si>
  <si>
    <t>h</t>
  </si>
  <si>
    <r>
      <rPr>
        <b/>
        <sz val="10"/>
        <rFont val="Arial"/>
        <family val="2"/>
      </rPr>
      <t>S</t>
    </r>
    <r>
      <rPr>
        <b/>
        <sz val="10"/>
        <rFont val="Arial"/>
        <family val="2"/>
      </rPr>
      <t>min</t>
    </r>
    <r>
      <rPr>
        <b/>
        <sz val="10"/>
        <rFont val="Arial"/>
        <family val="2"/>
      </rPr>
      <t>[mmp]</t>
    </r>
  </si>
  <si>
    <t>Protectie</t>
  </si>
  <si>
    <t>1~</t>
  </si>
  <si>
    <t>10A</t>
  </si>
  <si>
    <t>16A</t>
  </si>
  <si>
    <t>R1</t>
  </si>
  <si>
    <t>CP1</t>
  </si>
  <si>
    <r>
      <rPr>
        <b/>
        <sz val="10"/>
        <rFont val="Arial"/>
        <family val="2"/>
      </rPr>
      <t>S</t>
    </r>
    <r>
      <rPr>
        <b/>
        <sz val="10"/>
        <rFont val="Arial"/>
        <family val="2"/>
      </rPr>
      <t>C[mmp]</t>
    </r>
  </si>
  <si>
    <t>Ic[A]</t>
  </si>
  <si>
    <t>3~</t>
  </si>
  <si>
    <t>CYYF 3x1.5</t>
  </si>
  <si>
    <t>CYYF 3x2.5</t>
  </si>
  <si>
    <t xml:space="preserve"> Rezerva 1</t>
  </si>
  <si>
    <t xml:space="preserve"> Rezerva 2</t>
  </si>
  <si>
    <t>CP2</t>
  </si>
  <si>
    <t>T1</t>
  </si>
  <si>
    <t>T2</t>
  </si>
  <si>
    <t>T3</t>
  </si>
  <si>
    <t>T5</t>
  </si>
  <si>
    <t>TCS</t>
  </si>
  <si>
    <t xml:space="preserve"> Circuit prize </t>
  </si>
  <si>
    <t>CL1</t>
  </si>
  <si>
    <t xml:space="preserve"> Circuit iluminat </t>
  </si>
  <si>
    <t>CP3</t>
  </si>
  <si>
    <t>CP4</t>
  </si>
  <si>
    <t>CL2</t>
  </si>
  <si>
    <t>CP5</t>
  </si>
  <si>
    <t>CP6</t>
  </si>
  <si>
    <t>Tablou electric de comanda cazan1</t>
  </si>
  <si>
    <t>Tablou electric de comanda cazan2</t>
  </si>
  <si>
    <t>Tablou grup pompe ridicare presiune</t>
  </si>
  <si>
    <t>Tablou de comanda degazor</t>
  </si>
  <si>
    <t>Tablou comanda si semnale</t>
  </si>
  <si>
    <t>CL3</t>
  </si>
  <si>
    <t xml:space="preserve"> Circuit iluminat evacuare</t>
  </si>
  <si>
    <t>CL4</t>
  </si>
  <si>
    <t xml:space="preserve"> Circuit alimentare centrala protectie CH4</t>
  </si>
  <si>
    <t xml:space="preserve"> Rezerva 3</t>
  </si>
  <si>
    <t>R2</t>
  </si>
  <si>
    <t>R3</t>
  </si>
  <si>
    <t>15,2</t>
  </si>
  <si>
    <t>3,6</t>
  </si>
  <si>
    <t>2,5</t>
  </si>
  <si>
    <t>CYYF 5x4</t>
  </si>
  <si>
    <t>25A</t>
  </si>
  <si>
    <t>CYYF 5x2,5</t>
  </si>
  <si>
    <t>CYABY 4X16</t>
  </si>
  <si>
    <t>TEG</t>
  </si>
  <si>
    <t>80 A</t>
  </si>
  <si>
    <r>
      <rPr>
        <b/>
        <sz val="10"/>
        <rFont val="Arial"/>
        <family val="2"/>
      </rPr>
      <t>cos</t>
    </r>
    <r>
      <rPr>
        <b/>
        <sz val="10"/>
        <rFont val="Symbol"/>
        <family val="1"/>
        <charset val="2"/>
      </rPr>
      <t>j</t>
    </r>
  </si>
  <si>
    <r>
      <rPr>
        <b/>
        <sz val="10"/>
        <rFont val="Arial"/>
        <family val="2"/>
      </rPr>
      <t>S</t>
    </r>
    <r>
      <rPr>
        <b/>
        <sz val="10"/>
        <rFont val="Arial"/>
        <family val="2"/>
      </rPr>
      <t>C[mmp]</t>
    </r>
  </si>
  <si>
    <r>
      <rPr>
        <b/>
        <sz val="10"/>
        <rFont val="Arial"/>
        <family val="2"/>
      </rPr>
      <t>S</t>
    </r>
    <r>
      <rPr>
        <b/>
        <sz val="10"/>
        <rFont val="Arial"/>
        <family val="2"/>
      </rPr>
      <t>min</t>
    </r>
    <r>
      <rPr>
        <b/>
        <sz val="10"/>
        <rFont val="Arial"/>
        <family val="2"/>
      </rPr>
      <t>[mmp]</t>
    </r>
  </si>
  <si>
    <t>Centrala termica pentru producere abur tehnologic</t>
  </si>
  <si>
    <t>Faza : P.Th.+D.E.</t>
  </si>
  <si>
    <t>Data : 02.2018</t>
  </si>
  <si>
    <t>Rampa automatizata titei Barbatesti</t>
  </si>
  <si>
    <t>Nr. Proiect : I06/2018</t>
  </si>
</sst>
</file>

<file path=xl/styles.xml><?xml version="1.0" encoding="utf-8"?>
<styleSheet xmlns="http://schemas.openxmlformats.org/spreadsheetml/2006/main">
  <numFmts count="1">
    <numFmt numFmtId="164" formatCode="0.0"/>
  </numFmts>
  <fonts count="6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b/>
      <sz val="10"/>
      <name val="Symbol"/>
      <family val="1"/>
      <charset val="2"/>
    </font>
    <font>
      <sz val="8"/>
      <name val="Arial"/>
      <family val="2"/>
    </font>
    <font>
      <sz val="10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 style="medium">
        <color indexed="64"/>
      </top>
      <bottom/>
      <diagonal/>
    </border>
    <border>
      <left style="medium">
        <color indexed="64"/>
      </left>
      <right style="medium">
        <color indexed="8"/>
      </right>
      <top/>
      <bottom style="medium">
        <color indexed="64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1">
    <xf numFmtId="0" fontId="0" fillId="0" borderId="0"/>
  </cellStyleXfs>
  <cellXfs count="101">
    <xf numFmtId="0" fontId="1" fillId="0" borderId="0" xfId="0" applyFont="1"/>
    <xf numFmtId="0" fontId="2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2" fontId="1" fillId="0" borderId="0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4" xfId="0" applyNumberFormat="1" applyFont="1" applyFill="1" applyBorder="1" applyAlignment="1">
      <alignment horizontal="center" vertical="center" wrapText="1"/>
    </xf>
    <xf numFmtId="2" fontId="2" fillId="0" borderId="4" xfId="0" applyNumberFormat="1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right" vertical="center" wrapText="1"/>
    </xf>
    <xf numFmtId="0" fontId="1" fillId="0" borderId="6" xfId="0" applyFont="1" applyFill="1" applyBorder="1" applyAlignment="1">
      <alignment horizontal="left" vertical="center" wrapText="1"/>
    </xf>
    <xf numFmtId="2" fontId="1" fillId="0" borderId="6" xfId="0" applyNumberFormat="1" applyFont="1" applyFill="1" applyBorder="1" applyAlignment="1">
      <alignment horizontal="right" vertical="center" wrapText="1"/>
    </xf>
    <xf numFmtId="2" fontId="1" fillId="0" borderId="6" xfId="0" applyNumberFormat="1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164" fontId="2" fillId="0" borderId="8" xfId="0" applyNumberFormat="1" applyFont="1" applyFill="1" applyBorder="1" applyAlignment="1">
      <alignment horizontal="center" vertical="center" wrapText="1"/>
    </xf>
    <xf numFmtId="1" fontId="2" fillId="0" borderId="8" xfId="0" applyNumberFormat="1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left" vertical="center" wrapText="1"/>
    </xf>
    <xf numFmtId="0" fontId="1" fillId="0" borderId="11" xfId="0" applyFont="1" applyFill="1" applyBorder="1" applyAlignment="1">
      <alignment horizontal="center" vertical="center" wrapText="1"/>
    </xf>
    <xf numFmtId="0" fontId="1" fillId="0" borderId="12" xfId="0" applyFont="1" applyFill="1" applyBorder="1" applyAlignment="1">
      <alignment horizontal="center" vertical="center" wrapText="1"/>
    </xf>
    <xf numFmtId="164" fontId="1" fillId="0" borderId="11" xfId="0" applyNumberFormat="1" applyFont="1" applyFill="1" applyBorder="1" applyAlignment="1">
      <alignment horizontal="center" vertical="center" wrapText="1"/>
    </xf>
    <xf numFmtId="164" fontId="2" fillId="0" borderId="13" xfId="0" applyNumberFormat="1" applyFont="1" applyFill="1" applyBorder="1" applyAlignment="1">
      <alignment horizontal="center" vertical="center" wrapText="1"/>
    </xf>
    <xf numFmtId="2" fontId="2" fillId="0" borderId="14" xfId="0" applyNumberFormat="1" applyFont="1" applyFill="1" applyBorder="1" applyAlignment="1">
      <alignment horizontal="center" vertical="center" wrapText="1"/>
    </xf>
    <xf numFmtId="0" fontId="1" fillId="0" borderId="15" xfId="0" applyFont="1" applyFill="1" applyBorder="1" applyAlignment="1">
      <alignment horizontal="center" vertical="center" wrapText="1"/>
    </xf>
    <xf numFmtId="0" fontId="1" fillId="0" borderId="16" xfId="0" applyFont="1" applyFill="1" applyBorder="1" applyAlignment="1">
      <alignment horizontal="left" vertical="center" wrapText="1"/>
    </xf>
    <xf numFmtId="0" fontId="1" fillId="0" borderId="17" xfId="0" applyFont="1" applyFill="1" applyBorder="1" applyAlignment="1">
      <alignment horizontal="center" vertical="center" wrapText="1"/>
    </xf>
    <xf numFmtId="0" fontId="1" fillId="0" borderId="18" xfId="0" applyFont="1" applyFill="1" applyBorder="1" applyAlignment="1">
      <alignment horizontal="center" vertical="center" wrapText="1"/>
    </xf>
    <xf numFmtId="164" fontId="1" fillId="0" borderId="15" xfId="0" applyNumberFormat="1" applyFont="1" applyFill="1" applyBorder="1" applyAlignment="1">
      <alignment horizontal="center" vertical="center" wrapText="1"/>
    </xf>
    <xf numFmtId="2" fontId="1" fillId="0" borderId="16" xfId="0" applyNumberFormat="1" applyFont="1" applyFill="1" applyBorder="1" applyAlignment="1">
      <alignment horizontal="center" vertical="center" wrapText="1"/>
    </xf>
    <xf numFmtId="2" fontId="1" fillId="0" borderId="10" xfId="0" applyNumberFormat="1" applyFont="1" applyFill="1" applyBorder="1" applyAlignment="1">
      <alignment horizontal="center" vertical="center" wrapText="1"/>
    </xf>
    <xf numFmtId="0" fontId="1" fillId="0" borderId="14" xfId="0" applyFont="1" applyFill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left" vertical="center" wrapText="1"/>
    </xf>
    <xf numFmtId="0" fontId="1" fillId="0" borderId="20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1" fontId="1" fillId="0" borderId="14" xfId="0" applyNumberFormat="1" applyFont="1" applyFill="1" applyBorder="1" applyAlignment="1">
      <alignment horizontal="center" vertical="center" wrapText="1"/>
    </xf>
    <xf numFmtId="164" fontId="1" fillId="0" borderId="19" xfId="0" applyNumberFormat="1" applyFont="1" applyFill="1" applyBorder="1" applyAlignment="1">
      <alignment horizontal="center" vertical="center" wrapText="1"/>
    </xf>
    <xf numFmtId="2" fontId="1" fillId="0" borderId="20" xfId="0" applyNumberFormat="1" applyFont="1" applyFill="1" applyBorder="1" applyAlignment="1">
      <alignment horizontal="center" vertical="center" wrapText="1"/>
    </xf>
    <xf numFmtId="2" fontId="1" fillId="0" borderId="18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0" fontId="1" fillId="0" borderId="23" xfId="0" applyFont="1" applyFill="1" applyBorder="1" applyAlignment="1">
      <alignment horizontal="center" vertical="center" wrapText="1"/>
    </xf>
    <xf numFmtId="0" fontId="1" fillId="0" borderId="24" xfId="0" applyFont="1" applyFill="1" applyBorder="1" applyAlignment="1">
      <alignment horizontal="left" vertical="center" wrapText="1"/>
    </xf>
    <xf numFmtId="0" fontId="1" fillId="0" borderId="25" xfId="0" applyFont="1" applyFill="1" applyBorder="1" applyAlignment="1">
      <alignment horizontal="center" vertical="center" wrapText="1"/>
    </xf>
    <xf numFmtId="0" fontId="1" fillId="0" borderId="26" xfId="0" applyFont="1" applyFill="1" applyBorder="1" applyAlignment="1">
      <alignment horizontal="center" vertical="center" wrapText="1"/>
    </xf>
    <xf numFmtId="0" fontId="1" fillId="0" borderId="23" xfId="0" applyNumberFormat="1" applyFont="1" applyFill="1" applyBorder="1" applyAlignment="1">
      <alignment horizontal="center" vertical="center" wrapText="1"/>
    </xf>
    <xf numFmtId="164" fontId="1" fillId="0" borderId="23" xfId="0" applyNumberFormat="1" applyFont="1" applyFill="1" applyBorder="1" applyAlignment="1">
      <alignment horizontal="center" vertical="center" wrapText="1"/>
    </xf>
    <xf numFmtId="2" fontId="1" fillId="0" borderId="24" xfId="0" applyNumberFormat="1" applyFont="1" applyFill="1" applyBorder="1" applyAlignment="1">
      <alignment horizontal="center" vertical="center" wrapText="1"/>
    </xf>
    <xf numFmtId="0" fontId="1" fillId="0" borderId="27" xfId="0" applyFont="1" applyFill="1" applyBorder="1" applyAlignment="1">
      <alignment horizontal="center" vertical="center" wrapText="1"/>
    </xf>
    <xf numFmtId="0" fontId="1" fillId="0" borderId="11" xfId="0" applyNumberFormat="1" applyFont="1" applyFill="1" applyBorder="1" applyAlignment="1">
      <alignment horizontal="center" vertical="center" wrapText="1"/>
    </xf>
    <xf numFmtId="0" fontId="1" fillId="0" borderId="28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0" fontId="1" fillId="0" borderId="29" xfId="0" applyFont="1" applyFill="1" applyBorder="1" applyAlignment="1">
      <alignment horizontal="center" vertical="center" wrapText="1"/>
    </xf>
    <xf numFmtId="0" fontId="1" fillId="0" borderId="30" xfId="0" applyFont="1" applyFill="1" applyBorder="1" applyAlignment="1">
      <alignment horizontal="center" vertical="center" wrapText="1"/>
    </xf>
    <xf numFmtId="0" fontId="1" fillId="0" borderId="18" xfId="0" applyNumberFormat="1" applyFont="1" applyFill="1" applyBorder="1" applyAlignment="1">
      <alignment horizontal="center" vertical="center" wrapText="1"/>
    </xf>
    <xf numFmtId="0" fontId="1" fillId="0" borderId="31" xfId="0" applyFont="1" applyFill="1" applyBorder="1" applyAlignment="1">
      <alignment horizontal="center" vertical="center" wrapText="1"/>
    </xf>
    <xf numFmtId="1" fontId="1" fillId="0" borderId="23" xfId="0" applyNumberFormat="1" applyFont="1" applyFill="1" applyBorder="1" applyAlignment="1">
      <alignment horizontal="center" vertical="center" wrapText="1"/>
    </xf>
    <xf numFmtId="0" fontId="1" fillId="0" borderId="17" xfId="0" applyNumberFormat="1" applyFont="1" applyFill="1" applyBorder="1" applyAlignment="1">
      <alignment horizontal="center" vertical="center" wrapText="1"/>
    </xf>
    <xf numFmtId="0" fontId="1" fillId="0" borderId="32" xfId="0" applyFont="1" applyFill="1" applyBorder="1" applyAlignment="1">
      <alignment horizontal="center" vertical="center" wrapText="1"/>
    </xf>
    <xf numFmtId="164" fontId="1" fillId="0" borderId="29" xfId="0" applyNumberFormat="1" applyFont="1" applyFill="1" applyBorder="1" applyAlignment="1">
      <alignment horizontal="center" vertical="center" wrapText="1"/>
    </xf>
    <xf numFmtId="2" fontId="1" fillId="0" borderId="30" xfId="0" applyNumberFormat="1" applyFont="1" applyFill="1" applyBorder="1" applyAlignment="1">
      <alignment horizontal="center" vertical="center" wrapText="1"/>
    </xf>
    <xf numFmtId="2" fontId="1" fillId="0" borderId="12" xfId="0" applyNumberFormat="1" applyFont="1" applyFill="1" applyBorder="1" applyAlignment="1">
      <alignment horizontal="center" vertical="center" wrapText="1"/>
    </xf>
    <xf numFmtId="0" fontId="1" fillId="0" borderId="33" xfId="0" applyFont="1" applyFill="1" applyBorder="1" applyAlignment="1">
      <alignment horizontal="left" vertical="center" wrapText="1"/>
    </xf>
    <xf numFmtId="0" fontId="1" fillId="0" borderId="34" xfId="0" applyFont="1" applyFill="1" applyBorder="1" applyAlignment="1">
      <alignment horizontal="left" vertical="center" wrapText="1"/>
    </xf>
    <xf numFmtId="0" fontId="5" fillId="0" borderId="35" xfId="0" applyFont="1" applyFill="1" applyBorder="1" applyAlignment="1">
      <alignment horizontal="center" vertical="center" wrapText="1"/>
    </xf>
    <xf numFmtId="2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center" vertical="center" wrapText="1"/>
    </xf>
    <xf numFmtId="0" fontId="1" fillId="0" borderId="43" xfId="0" applyFont="1" applyFill="1" applyBorder="1" applyAlignment="1">
      <alignment horizontal="center" vertical="center" wrapText="1"/>
    </xf>
    <xf numFmtId="0" fontId="2" fillId="0" borderId="36" xfId="0" applyFont="1" applyFill="1" applyBorder="1" applyAlignment="1">
      <alignment horizontal="center" vertical="center" wrapText="1"/>
    </xf>
    <xf numFmtId="0" fontId="2" fillId="0" borderId="3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8" xfId="0" applyFont="1" applyFill="1" applyBorder="1" applyAlignment="1">
      <alignment horizontal="center" vertical="center" wrapText="1"/>
    </xf>
    <xf numFmtId="0" fontId="2" fillId="0" borderId="35" xfId="0" applyFont="1" applyFill="1" applyBorder="1" applyAlignment="1">
      <alignment horizontal="center" vertical="center" wrapText="1"/>
    </xf>
    <xf numFmtId="0" fontId="2" fillId="0" borderId="50" xfId="0" applyFont="1" applyFill="1" applyBorder="1" applyAlignment="1">
      <alignment horizontal="center" vertical="center" wrapText="1"/>
    </xf>
    <xf numFmtId="0" fontId="1" fillId="0" borderId="50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1" fillId="0" borderId="19" xfId="0" applyFont="1" applyFill="1" applyBorder="1" applyAlignment="1">
      <alignment horizontal="center" vertical="center" wrapText="1"/>
    </xf>
    <xf numFmtId="0" fontId="1" fillId="0" borderId="41" xfId="0" applyFont="1" applyFill="1" applyBorder="1" applyAlignment="1">
      <alignment horizontal="center" vertical="center" wrapText="1"/>
    </xf>
    <xf numFmtId="0" fontId="1" fillId="0" borderId="39" xfId="0" applyFont="1" applyFill="1" applyBorder="1" applyAlignment="1">
      <alignment horizontal="center" vertical="center" wrapText="1"/>
    </xf>
    <xf numFmtId="0" fontId="1" fillId="0" borderId="40" xfId="0" applyFont="1" applyFill="1" applyBorder="1" applyAlignment="1">
      <alignment horizontal="center" vertical="center" wrapText="1"/>
    </xf>
    <xf numFmtId="0" fontId="1" fillId="0" borderId="44" xfId="0" applyFont="1" applyFill="1" applyBorder="1" applyAlignment="1">
      <alignment horizontal="center" vertical="center" wrapText="1"/>
    </xf>
    <xf numFmtId="0" fontId="1" fillId="0" borderId="45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1" fillId="0" borderId="47" xfId="0" applyFont="1" applyFill="1" applyBorder="1" applyAlignment="1">
      <alignment horizontal="center" vertical="center" wrapText="1"/>
    </xf>
    <xf numFmtId="0" fontId="1" fillId="0" borderId="48" xfId="0" applyFont="1" applyFill="1" applyBorder="1" applyAlignment="1">
      <alignment horizontal="center" vertical="center" wrapText="1"/>
    </xf>
    <xf numFmtId="0" fontId="1" fillId="0" borderId="46" xfId="0" applyFont="1" applyFill="1" applyBorder="1" applyAlignment="1">
      <alignment horizontal="center" vertical="center" wrapText="1"/>
    </xf>
    <xf numFmtId="0" fontId="1" fillId="0" borderId="34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1466850</xdr:colOff>
      <xdr:row>3</xdr:row>
      <xdr:rowOff>104775</xdr:rowOff>
    </xdr:to>
    <xdr:pic>
      <xdr:nvPicPr>
        <xdr:cNvPr id="2" name="Picture 1" descr="Logo-Hoerburger-2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819400" cy="600075"/>
        </a:xfrm>
        <a:prstGeom prst="rect">
          <a:avLst/>
        </a:prstGeom>
        <a:solidFill>
          <a:srgbClr val="8DB3E2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2</xdr:col>
      <xdr:colOff>1466850</xdr:colOff>
      <xdr:row>3</xdr:row>
      <xdr:rowOff>104775</xdr:rowOff>
    </xdr:to>
    <xdr:pic>
      <xdr:nvPicPr>
        <xdr:cNvPr id="2" name="Picture 1" descr="Logo-Hoerburger-2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0" y="0"/>
          <a:ext cx="2819400" cy="600075"/>
        </a:xfrm>
        <a:prstGeom prst="rect">
          <a:avLst/>
        </a:prstGeom>
        <a:solidFill>
          <a:srgbClr val="8DB3E2"/>
        </a:solidFill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3:Q41"/>
  <sheetViews>
    <sheetView tabSelected="1" view="pageBreakPreview" zoomScaleSheetLayoutView="100" workbookViewId="0">
      <selection activeCell="G40" sqref="G40"/>
    </sheetView>
  </sheetViews>
  <sheetFormatPr defaultRowHeight="12.75"/>
  <cols>
    <col min="1" max="1" width="10.5703125" style="2" customWidth="1"/>
    <col min="2" max="2" width="9.7109375" style="2" customWidth="1"/>
    <col min="3" max="3" width="41.85546875" style="2" bestFit="1" customWidth="1"/>
    <col min="4" max="4" width="0" style="2" hidden="1" customWidth="1"/>
    <col min="5" max="5" width="7.85546875" style="2" customWidth="1"/>
    <col min="6" max="6" width="8.42578125" style="2" customWidth="1"/>
    <col min="7" max="8" width="7" style="2" customWidth="1"/>
    <col min="9" max="9" width="6.7109375" style="3" customWidth="1"/>
    <col min="10" max="10" width="4.5703125" style="2" hidden="1" customWidth="1"/>
    <col min="11" max="11" width="9.7109375" style="2" customWidth="1"/>
    <col min="12" max="12" width="8" style="2" hidden="1" customWidth="1"/>
    <col min="13" max="14" width="6.140625" style="2" hidden="1" customWidth="1"/>
    <col min="15" max="15" width="18" style="2" customWidth="1"/>
    <col min="16" max="16" width="5.140625" style="2" customWidth="1"/>
    <col min="17" max="17" width="7.5703125" style="2" customWidth="1"/>
    <col min="18" max="18" width="8.5703125" style="2" customWidth="1"/>
    <col min="19" max="19" width="6.28515625" style="2" customWidth="1"/>
    <col min="20" max="16384" width="9.140625" style="2"/>
  </cols>
  <sheetData>
    <row r="3" spans="1:17" ht="13.5" customHeight="1"/>
    <row r="4" spans="1:17" ht="13.5" customHeight="1"/>
    <row r="5" spans="1:17" ht="13.5" customHeight="1">
      <c r="C5" s="72" t="s">
        <v>55</v>
      </c>
    </row>
    <row r="6" spans="1:17" ht="13.5" customHeight="1">
      <c r="C6" s="72" t="s">
        <v>58</v>
      </c>
    </row>
    <row r="7" spans="1:17" ht="13.5" thickBot="1">
      <c r="C7" s="72" t="s">
        <v>59</v>
      </c>
    </row>
    <row r="8" spans="1:17">
      <c r="A8" s="73"/>
      <c r="C8" s="76" t="s">
        <v>56</v>
      </c>
    </row>
    <row r="9" spans="1:17">
      <c r="A9" s="74"/>
      <c r="C9" s="77" t="s">
        <v>57</v>
      </c>
    </row>
    <row r="10" spans="1:17" ht="13.5" thickBot="1"/>
    <row r="11" spans="1:17" ht="13.5" thickBot="1">
      <c r="A11" s="80" t="s">
        <v>0</v>
      </c>
      <c r="B11" s="73"/>
      <c r="C11" s="73"/>
      <c r="D11" s="73"/>
      <c r="E11" s="73"/>
      <c r="F11" s="13"/>
      <c r="G11" s="14"/>
      <c r="H11" s="15"/>
      <c r="I11" s="16"/>
      <c r="J11" s="13"/>
      <c r="K11" s="15"/>
      <c r="L11" s="13"/>
      <c r="M11" s="13"/>
      <c r="N11" s="13"/>
      <c r="O11" s="13"/>
      <c r="P11" s="13"/>
      <c r="Q11" s="18"/>
    </row>
    <row r="12" spans="1:17" s="71" customFormat="1" ht="26.25" thickBot="1">
      <c r="A12" s="81"/>
      <c r="B12" s="74"/>
      <c r="C12" s="74"/>
      <c r="D12" s="74"/>
      <c r="E12" s="74"/>
      <c r="F12" s="75"/>
      <c r="G12" s="75"/>
      <c r="H12" s="75"/>
      <c r="I12" s="69"/>
      <c r="J12" s="75"/>
      <c r="K12" s="75"/>
      <c r="L12" s="70" t="s">
        <v>1</v>
      </c>
      <c r="M12" s="7" t="s">
        <v>2</v>
      </c>
      <c r="N12" s="75" t="s">
        <v>10</v>
      </c>
      <c r="O12" s="75" t="s">
        <v>3</v>
      </c>
      <c r="P12" s="82" t="s">
        <v>4</v>
      </c>
      <c r="Q12" s="83"/>
    </row>
    <row r="13" spans="1:17" ht="12.75" customHeight="1" thickBot="1">
      <c r="A13" s="84" t="s">
        <v>50</v>
      </c>
      <c r="B13" s="45" t="s">
        <v>24</v>
      </c>
      <c r="C13" s="37" t="s">
        <v>25</v>
      </c>
      <c r="D13" s="38"/>
      <c r="E13" s="36" t="s">
        <v>5</v>
      </c>
      <c r="F13" s="39">
        <v>600</v>
      </c>
      <c r="G13" s="36">
        <v>600</v>
      </c>
      <c r="H13" s="36">
        <v>600</v>
      </c>
      <c r="I13" s="36">
        <v>600</v>
      </c>
      <c r="J13" s="39">
        <v>1</v>
      </c>
      <c r="K13" s="36">
        <f t="shared" ref="K13:K22" si="0">F13</f>
        <v>600</v>
      </c>
      <c r="L13" s="39">
        <v>0.95</v>
      </c>
      <c r="M13" s="36">
        <v>1</v>
      </c>
      <c r="N13" s="42"/>
      <c r="O13" s="36" t="s">
        <v>13</v>
      </c>
      <c r="P13" s="88" t="s">
        <v>6</v>
      </c>
      <c r="Q13" s="89"/>
    </row>
    <row r="14" spans="1:17" ht="12.75" customHeight="1" thickBot="1">
      <c r="A14" s="85"/>
      <c r="B14" s="56" t="s">
        <v>28</v>
      </c>
      <c r="C14" s="37" t="s">
        <v>25</v>
      </c>
      <c r="D14" s="38"/>
      <c r="E14" s="36" t="s">
        <v>5</v>
      </c>
      <c r="F14" s="39">
        <v>100</v>
      </c>
      <c r="G14" s="36"/>
      <c r="H14" s="39">
        <v>100</v>
      </c>
      <c r="I14" s="40"/>
      <c r="J14" s="39">
        <v>1</v>
      </c>
      <c r="K14" s="36">
        <f t="shared" si="0"/>
        <v>100</v>
      </c>
      <c r="L14" s="39">
        <v>0.95</v>
      </c>
      <c r="M14" s="36">
        <v>1</v>
      </c>
      <c r="N14" s="42"/>
      <c r="O14" s="36" t="s">
        <v>13</v>
      </c>
      <c r="P14" s="88" t="s">
        <v>6</v>
      </c>
      <c r="Q14" s="89"/>
    </row>
    <row r="15" spans="1:17" ht="12.75" customHeight="1" thickBot="1">
      <c r="A15" s="85"/>
      <c r="B15" s="56" t="s">
        <v>36</v>
      </c>
      <c r="C15" s="37" t="s">
        <v>37</v>
      </c>
      <c r="D15" s="38"/>
      <c r="E15" s="36" t="s">
        <v>5</v>
      </c>
      <c r="F15" s="39">
        <v>100</v>
      </c>
      <c r="G15" s="36"/>
      <c r="H15" s="39">
        <v>100</v>
      </c>
      <c r="I15" s="40"/>
      <c r="J15" s="39">
        <v>1</v>
      </c>
      <c r="K15" s="36">
        <f t="shared" si="0"/>
        <v>100</v>
      </c>
      <c r="L15" s="39">
        <v>0.95</v>
      </c>
      <c r="M15" s="36">
        <v>1</v>
      </c>
      <c r="N15" s="42"/>
      <c r="O15" s="36" t="s">
        <v>13</v>
      </c>
      <c r="P15" s="88" t="s">
        <v>6</v>
      </c>
      <c r="Q15" s="89"/>
    </row>
    <row r="16" spans="1:17" ht="12.75" customHeight="1" thickBot="1">
      <c r="A16" s="86"/>
      <c r="B16" s="56" t="s">
        <v>38</v>
      </c>
      <c r="C16" s="37" t="s">
        <v>39</v>
      </c>
      <c r="D16" s="38"/>
      <c r="E16" s="36" t="s">
        <v>5</v>
      </c>
      <c r="F16" s="39">
        <v>100</v>
      </c>
      <c r="G16" s="36"/>
      <c r="H16" s="39">
        <v>100</v>
      </c>
      <c r="I16" s="40"/>
      <c r="J16" s="39">
        <v>1</v>
      </c>
      <c r="K16" s="36">
        <f t="shared" si="0"/>
        <v>100</v>
      </c>
      <c r="L16" s="39">
        <v>0.95</v>
      </c>
      <c r="M16" s="36">
        <v>1</v>
      </c>
      <c r="N16" s="42"/>
      <c r="O16" s="36" t="s">
        <v>13</v>
      </c>
      <c r="P16" s="88" t="s">
        <v>6</v>
      </c>
      <c r="Q16" s="89"/>
    </row>
    <row r="17" spans="1:17" ht="12.75" customHeight="1" thickBot="1">
      <c r="A17" s="86"/>
      <c r="B17" s="56" t="s">
        <v>9</v>
      </c>
      <c r="C17" s="23" t="s">
        <v>23</v>
      </c>
      <c r="D17" s="22"/>
      <c r="E17" s="24" t="s">
        <v>5</v>
      </c>
      <c r="F17" s="25">
        <v>2000</v>
      </c>
      <c r="G17" s="24">
        <v>2000</v>
      </c>
      <c r="H17" s="25"/>
      <c r="I17" s="53"/>
      <c r="J17" s="25">
        <v>1</v>
      </c>
      <c r="K17" s="24">
        <f t="shared" si="0"/>
        <v>2000</v>
      </c>
      <c r="L17" s="25">
        <v>0.8</v>
      </c>
      <c r="M17" s="24">
        <v>1</v>
      </c>
      <c r="N17" s="35"/>
      <c r="O17" s="22" t="s">
        <v>14</v>
      </c>
      <c r="P17" s="78" t="s">
        <v>7</v>
      </c>
      <c r="Q17" s="79"/>
    </row>
    <row r="18" spans="1:17" ht="12.75" customHeight="1" thickBot="1">
      <c r="A18" s="86"/>
      <c r="B18" s="56" t="s">
        <v>17</v>
      </c>
      <c r="C18" s="23" t="s">
        <v>23</v>
      </c>
      <c r="D18" s="38"/>
      <c r="E18" s="36" t="s">
        <v>5</v>
      </c>
      <c r="F18" s="39">
        <v>2000</v>
      </c>
      <c r="G18" s="36"/>
      <c r="H18" s="39">
        <v>2000</v>
      </c>
      <c r="I18" s="40"/>
      <c r="J18" s="39">
        <v>1</v>
      </c>
      <c r="K18" s="36">
        <f t="shared" si="0"/>
        <v>2000</v>
      </c>
      <c r="L18" s="39">
        <v>0.95</v>
      </c>
      <c r="M18" s="36">
        <v>1</v>
      </c>
      <c r="N18" s="42"/>
      <c r="O18" s="36" t="s">
        <v>13</v>
      </c>
      <c r="P18" s="88" t="s">
        <v>6</v>
      </c>
      <c r="Q18" s="89"/>
    </row>
    <row r="19" spans="1:17" ht="12.75" customHeight="1">
      <c r="A19" s="86"/>
      <c r="B19" s="56" t="s">
        <v>26</v>
      </c>
      <c r="C19" s="46" t="s">
        <v>23</v>
      </c>
      <c r="D19" s="47"/>
      <c r="E19" s="45" t="s">
        <v>5</v>
      </c>
      <c r="F19" s="48">
        <v>2000</v>
      </c>
      <c r="G19" s="45"/>
      <c r="H19" s="48"/>
      <c r="I19" s="49">
        <v>2000</v>
      </c>
      <c r="J19" s="48">
        <v>1</v>
      </c>
      <c r="K19" s="45">
        <f t="shared" si="0"/>
        <v>2000</v>
      </c>
      <c r="L19" s="48">
        <v>0.8</v>
      </c>
      <c r="M19" s="45">
        <v>1</v>
      </c>
      <c r="N19" s="51"/>
      <c r="O19" s="47" t="s">
        <v>14</v>
      </c>
      <c r="P19" s="90" t="s">
        <v>7</v>
      </c>
      <c r="Q19" s="91"/>
    </row>
    <row r="20" spans="1:17" ht="12.75" customHeight="1" thickBot="1">
      <c r="A20" s="86"/>
      <c r="B20" s="56" t="s">
        <v>27</v>
      </c>
      <c r="C20" s="23" t="s">
        <v>23</v>
      </c>
      <c r="D20" s="22"/>
      <c r="E20" s="24" t="s">
        <v>5</v>
      </c>
      <c r="F20" s="25">
        <v>2000</v>
      </c>
      <c r="G20" s="24">
        <v>2000</v>
      </c>
      <c r="H20" s="25"/>
      <c r="I20" s="53"/>
      <c r="J20" s="25">
        <v>1</v>
      </c>
      <c r="K20" s="24">
        <f t="shared" si="0"/>
        <v>2000</v>
      </c>
      <c r="L20" s="25">
        <v>0.8</v>
      </c>
      <c r="M20" s="24">
        <v>1</v>
      </c>
      <c r="N20" s="35"/>
      <c r="O20" s="22" t="s">
        <v>14</v>
      </c>
      <c r="P20" s="78" t="s">
        <v>7</v>
      </c>
      <c r="Q20" s="79"/>
    </row>
    <row r="21" spans="1:17" ht="12.75" customHeight="1" thickBot="1">
      <c r="A21" s="86"/>
      <c r="B21" s="56" t="s">
        <v>29</v>
      </c>
      <c r="C21" s="23" t="s">
        <v>23</v>
      </c>
      <c r="D21" s="22"/>
      <c r="E21" s="24" t="s">
        <v>5</v>
      </c>
      <c r="F21" s="25">
        <v>2000</v>
      </c>
      <c r="G21" s="24"/>
      <c r="H21" s="25">
        <v>2000</v>
      </c>
      <c r="I21" s="53"/>
      <c r="J21" s="25">
        <v>1</v>
      </c>
      <c r="K21" s="24">
        <f t="shared" si="0"/>
        <v>2000</v>
      </c>
      <c r="L21" s="25">
        <v>0.8</v>
      </c>
      <c r="M21" s="24">
        <v>1</v>
      </c>
      <c r="N21" s="35"/>
      <c r="O21" s="22" t="s">
        <v>14</v>
      </c>
      <c r="P21" s="78" t="s">
        <v>7</v>
      </c>
      <c r="Q21" s="79"/>
    </row>
    <row r="22" spans="1:17" ht="12.75" customHeight="1" thickBot="1">
      <c r="A22" s="86"/>
      <c r="B22" s="56" t="s">
        <v>30</v>
      </c>
      <c r="C22" s="23" t="s">
        <v>23</v>
      </c>
      <c r="D22" s="22"/>
      <c r="E22" s="45" t="s">
        <v>12</v>
      </c>
      <c r="F22" s="25">
        <v>2000</v>
      </c>
      <c r="G22" s="24"/>
      <c r="H22" s="25"/>
      <c r="I22" s="53"/>
      <c r="J22" s="25">
        <v>1</v>
      </c>
      <c r="K22" s="24">
        <f t="shared" si="0"/>
        <v>2000</v>
      </c>
      <c r="L22" s="25">
        <v>0.8</v>
      </c>
      <c r="M22" s="24">
        <v>1</v>
      </c>
      <c r="N22" s="35"/>
      <c r="O22" s="22" t="s">
        <v>14</v>
      </c>
      <c r="P22" s="78" t="s">
        <v>7</v>
      </c>
      <c r="Q22" s="79"/>
    </row>
    <row r="23" spans="1:17" ht="12.75" customHeight="1" thickBot="1">
      <c r="A23" s="86"/>
      <c r="B23" s="56" t="s">
        <v>18</v>
      </c>
      <c r="C23" s="66" t="s">
        <v>31</v>
      </c>
      <c r="D23" s="32"/>
      <c r="E23" s="45" t="s">
        <v>12</v>
      </c>
      <c r="F23" s="45">
        <v>10200</v>
      </c>
      <c r="G23" s="45">
        <v>11200</v>
      </c>
      <c r="H23" s="45">
        <v>10200</v>
      </c>
      <c r="I23" s="45">
        <v>10200</v>
      </c>
      <c r="J23" s="58">
        <v>1</v>
      </c>
      <c r="K23" s="60">
        <v>7200</v>
      </c>
      <c r="L23" s="34" t="e">
        <f>SUMPRODUCT(#REF!,#REF!)/SUM(#REF!)</f>
        <v>#REF!</v>
      </c>
      <c r="M23" s="61">
        <v>1</v>
      </c>
      <c r="N23" s="43"/>
      <c r="O23" s="50" t="s">
        <v>46</v>
      </c>
      <c r="P23" s="90" t="s">
        <v>47</v>
      </c>
      <c r="Q23" s="91"/>
    </row>
    <row r="24" spans="1:17" ht="12.75" customHeight="1" thickBot="1">
      <c r="A24" s="86"/>
      <c r="B24" s="56" t="s">
        <v>19</v>
      </c>
      <c r="C24" s="66" t="s">
        <v>32</v>
      </c>
      <c r="D24" s="57"/>
      <c r="E24" s="56" t="s">
        <v>12</v>
      </c>
      <c r="F24" s="56">
        <v>10200</v>
      </c>
      <c r="G24" s="45">
        <v>11200</v>
      </c>
      <c r="H24" s="45">
        <v>10200</v>
      </c>
      <c r="I24" s="45">
        <v>10200</v>
      </c>
      <c r="J24" s="57">
        <v>1</v>
      </c>
      <c r="K24" s="56">
        <v>7200</v>
      </c>
      <c r="L24" s="54"/>
      <c r="M24" s="62"/>
      <c r="N24" s="64"/>
      <c r="O24" s="50" t="s">
        <v>46</v>
      </c>
      <c r="P24" s="92" t="s">
        <v>7</v>
      </c>
      <c r="Q24" s="93"/>
    </row>
    <row r="25" spans="1:17" ht="12.75" customHeight="1" thickBot="1">
      <c r="A25" s="86"/>
      <c r="B25" s="56" t="s">
        <v>20</v>
      </c>
      <c r="C25" s="67" t="s">
        <v>33</v>
      </c>
      <c r="D25" s="57"/>
      <c r="E25" s="56" t="s">
        <v>12</v>
      </c>
      <c r="F25" s="56">
        <v>2200</v>
      </c>
      <c r="G25" s="56">
        <v>2200</v>
      </c>
      <c r="H25" s="56">
        <v>2200</v>
      </c>
      <c r="I25" s="56">
        <v>2200</v>
      </c>
      <c r="J25" s="57">
        <v>1</v>
      </c>
      <c r="K25" s="56">
        <v>1100</v>
      </c>
      <c r="L25" s="54"/>
      <c r="M25" s="62"/>
      <c r="N25" s="64"/>
      <c r="O25" s="63" t="s">
        <v>48</v>
      </c>
      <c r="P25" s="78" t="s">
        <v>7</v>
      </c>
      <c r="Q25" s="79"/>
    </row>
    <row r="26" spans="1:17" ht="12.75" customHeight="1" thickBot="1">
      <c r="A26" s="86"/>
      <c r="B26" s="56" t="s">
        <v>21</v>
      </c>
      <c r="C26" s="67" t="s">
        <v>34</v>
      </c>
      <c r="D26" s="57"/>
      <c r="E26" s="24" t="s">
        <v>5</v>
      </c>
      <c r="F26" s="56">
        <v>500</v>
      </c>
      <c r="G26" s="56">
        <v>500</v>
      </c>
      <c r="H26" s="56"/>
      <c r="I26" s="56"/>
      <c r="J26" s="57">
        <v>1</v>
      </c>
      <c r="K26" s="56">
        <v>500</v>
      </c>
      <c r="L26" s="54"/>
      <c r="M26" s="62"/>
      <c r="N26" s="64"/>
      <c r="O26" s="36" t="s">
        <v>13</v>
      </c>
      <c r="P26" s="88" t="s">
        <v>6</v>
      </c>
      <c r="Q26" s="89"/>
    </row>
    <row r="27" spans="1:17" ht="12.75" customHeight="1" thickBot="1">
      <c r="A27" s="86"/>
      <c r="B27" s="56" t="s">
        <v>22</v>
      </c>
      <c r="C27" s="67" t="s">
        <v>35</v>
      </c>
      <c r="D27" s="57"/>
      <c r="E27" s="56" t="s">
        <v>12</v>
      </c>
      <c r="F27" s="56">
        <v>10000</v>
      </c>
      <c r="G27" s="56"/>
      <c r="H27" s="56"/>
      <c r="I27" s="56"/>
      <c r="J27" s="57">
        <v>1</v>
      </c>
      <c r="K27" s="56">
        <v>8800</v>
      </c>
      <c r="L27" s="54"/>
      <c r="M27" s="62"/>
      <c r="N27" s="64"/>
      <c r="O27" s="63" t="s">
        <v>46</v>
      </c>
      <c r="P27" s="95" t="s">
        <v>47</v>
      </c>
      <c r="Q27" s="96"/>
    </row>
    <row r="28" spans="1:17" ht="12.75" customHeight="1" thickBot="1">
      <c r="A28" s="86"/>
      <c r="B28" s="68" t="s">
        <v>8</v>
      </c>
      <c r="C28" s="30" t="s">
        <v>15</v>
      </c>
      <c r="D28" s="25"/>
      <c r="E28" s="24" t="s">
        <v>12</v>
      </c>
      <c r="F28" s="32">
        <v>8000</v>
      </c>
      <c r="G28" s="32">
        <v>8000</v>
      </c>
      <c r="H28" s="32">
        <v>8000</v>
      </c>
      <c r="I28" s="32">
        <v>8000</v>
      </c>
      <c r="J28" s="55">
        <v>1</v>
      </c>
      <c r="K28" s="59">
        <v>6000</v>
      </c>
      <c r="L28" s="52"/>
      <c r="M28" s="22"/>
      <c r="N28" s="65"/>
      <c r="O28" s="44" t="s">
        <v>46</v>
      </c>
      <c r="P28" s="78" t="s">
        <v>47</v>
      </c>
      <c r="Q28" s="79"/>
    </row>
    <row r="29" spans="1:17" ht="12.75" customHeight="1" thickBot="1">
      <c r="A29" s="86"/>
      <c r="B29" s="56" t="s">
        <v>41</v>
      </c>
      <c r="C29" s="30" t="s">
        <v>16</v>
      </c>
      <c r="D29" s="31"/>
      <c r="E29" s="29" t="s">
        <v>12</v>
      </c>
      <c r="F29" s="32">
        <v>8000</v>
      </c>
      <c r="G29" s="32">
        <v>8000</v>
      </c>
      <c r="H29" s="32">
        <v>8000</v>
      </c>
      <c r="I29" s="32">
        <v>8000</v>
      </c>
      <c r="J29" s="55">
        <v>1</v>
      </c>
      <c r="K29" s="59">
        <v>6000</v>
      </c>
      <c r="L29" s="29">
        <v>0.8</v>
      </c>
      <c r="M29" s="32">
        <v>1</v>
      </c>
      <c r="N29" s="43"/>
      <c r="O29" s="44" t="s">
        <v>46</v>
      </c>
      <c r="P29" s="78" t="s">
        <v>47</v>
      </c>
      <c r="Q29" s="79"/>
    </row>
    <row r="30" spans="1:17" ht="12.75" customHeight="1" thickBot="1">
      <c r="A30" s="87"/>
      <c r="B30" s="56" t="s">
        <v>42</v>
      </c>
      <c r="C30" s="30" t="s">
        <v>40</v>
      </c>
      <c r="D30" s="31"/>
      <c r="E30" s="24" t="s">
        <v>5</v>
      </c>
      <c r="F30" s="32">
        <v>2000</v>
      </c>
      <c r="G30" s="29"/>
      <c r="H30" s="32"/>
      <c r="I30" s="29">
        <v>2000</v>
      </c>
      <c r="J30" s="32">
        <v>1</v>
      </c>
      <c r="K30" s="29">
        <f>F30</f>
        <v>2000</v>
      </c>
      <c r="L30" s="29">
        <v>0.8</v>
      </c>
      <c r="M30" s="32">
        <v>1</v>
      </c>
      <c r="N30" s="43"/>
      <c r="O30" s="22" t="s">
        <v>14</v>
      </c>
      <c r="P30" s="97" t="s">
        <v>7</v>
      </c>
      <c r="Q30" s="98"/>
    </row>
    <row r="31" spans="1:17" ht="12.75" customHeight="1" thickBot="1">
      <c r="A31" s="4"/>
      <c r="B31" s="24"/>
      <c r="C31" s="8"/>
      <c r="D31" s="8"/>
      <c r="E31" s="19" t="s">
        <v>12</v>
      </c>
      <c r="F31" s="9">
        <f>SUM(F13:F30)</f>
        <v>64000</v>
      </c>
      <c r="G31" s="19">
        <f>SUM(G13:G30)</f>
        <v>45700</v>
      </c>
      <c r="H31" s="9">
        <f>SUM(H13:H30)</f>
        <v>43500</v>
      </c>
      <c r="I31" s="21">
        <f>SUM(I13:I30)</f>
        <v>43200</v>
      </c>
      <c r="J31" s="10">
        <v>1</v>
      </c>
      <c r="K31" s="21">
        <f>SUM(K13:K30)*0.68</f>
        <v>35156</v>
      </c>
      <c r="L31" s="28" t="e">
        <f>SUMPRODUCT(F18:F30,L18:L30)/SUM(F18:F30)</f>
        <v>#REF!</v>
      </c>
      <c r="M31" s="10">
        <v>1</v>
      </c>
      <c r="N31" s="11"/>
      <c r="O31" s="27" t="s">
        <v>49</v>
      </c>
      <c r="P31" s="99" t="s">
        <v>51</v>
      </c>
      <c r="Q31" s="100"/>
    </row>
    <row r="32" spans="1:17">
      <c r="N32" s="3"/>
    </row>
    <row r="33" spans="1:17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</row>
    <row r="35" spans="1:17" ht="18.75" customHeight="1"/>
    <row r="36" spans="1:17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</row>
    <row r="39" spans="1:17" ht="15.75" customHeight="1">
      <c r="C39" s="72"/>
    </row>
    <row r="40" spans="1:17">
      <c r="C40" s="72"/>
    </row>
    <row r="41" spans="1:17">
      <c r="C41" s="72"/>
    </row>
  </sheetData>
  <mergeCells count="24">
    <mergeCell ref="A33:Q33"/>
    <mergeCell ref="A36:Q36"/>
    <mergeCell ref="P26:Q26"/>
    <mergeCell ref="P27:Q27"/>
    <mergeCell ref="P28:Q28"/>
    <mergeCell ref="P29:Q29"/>
    <mergeCell ref="P30:Q30"/>
    <mergeCell ref="P31:Q31"/>
    <mergeCell ref="P25:Q25"/>
    <mergeCell ref="A11:A12"/>
    <mergeCell ref="P12:Q12"/>
    <mergeCell ref="A13:A30"/>
    <mergeCell ref="P13:Q13"/>
    <mergeCell ref="P14:Q14"/>
    <mergeCell ref="P15:Q15"/>
    <mergeCell ref="P16:Q16"/>
    <mergeCell ref="P17:Q17"/>
    <mergeCell ref="P18:Q18"/>
    <mergeCell ref="P19:Q19"/>
    <mergeCell ref="P20:Q20"/>
    <mergeCell ref="P21:Q21"/>
    <mergeCell ref="P22:Q22"/>
    <mergeCell ref="P23:Q23"/>
    <mergeCell ref="P24:Q24"/>
  </mergeCells>
  <printOptions horizontalCentered="1" verticalCentered="1"/>
  <pageMargins left="0.25" right="0.25" top="1" bottom="0.25" header="0.59027777777777801" footer="0.25"/>
  <pageSetup paperSize="9" firstPageNumber="0" orientation="landscape" horizontalDpi="300" verticalDpi="300" r:id="rId1"/>
  <headerFooter alignWithMargins="0">
    <oddHeader>&amp;C&amp;"Swis721 LtEx BT,Light"&amp;14Tablourile Electrice&amp;R&amp;"Swis721 LtEx BT,Light"&amp;14Proiect Instalatii Electrice</oddHeader>
    <oddFooter>&amp;RPagina &amp;P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3:R41"/>
  <sheetViews>
    <sheetView view="pageBreakPreview" zoomScaleSheetLayoutView="100" workbookViewId="0">
      <selection activeCell="C7" sqref="C7"/>
    </sheetView>
  </sheetViews>
  <sheetFormatPr defaultRowHeight="12.75"/>
  <cols>
    <col min="1" max="1" width="10.5703125" style="2" customWidth="1"/>
    <col min="2" max="2" width="9.7109375" style="2" customWidth="1"/>
    <col min="3" max="3" width="41.85546875" style="2" bestFit="1" customWidth="1"/>
    <col min="4" max="4" width="0" style="2" hidden="1" customWidth="1"/>
    <col min="5" max="5" width="7.85546875" style="2" customWidth="1"/>
    <col min="6" max="6" width="8.42578125" style="2" customWidth="1"/>
    <col min="7" max="8" width="7" style="2" customWidth="1"/>
    <col min="9" max="9" width="6.7109375" style="3" customWidth="1"/>
    <col min="10" max="10" width="4.5703125" style="2" hidden="1" customWidth="1"/>
    <col min="11" max="11" width="9.7109375" style="2" customWidth="1"/>
    <col min="12" max="12" width="8" style="2" hidden="1" customWidth="1"/>
    <col min="13" max="13" width="6.140625" style="2" hidden="1" customWidth="1"/>
    <col min="14" max="14" width="7.140625" style="3" customWidth="1"/>
    <col min="15" max="15" width="6.140625" style="2" hidden="1" customWidth="1"/>
    <col min="16" max="16" width="18" style="2" customWidth="1"/>
    <col min="17" max="17" width="5.140625" style="2" customWidth="1"/>
    <col min="18" max="18" width="7.5703125" style="2" customWidth="1"/>
    <col min="19" max="19" width="8.5703125" style="2" customWidth="1"/>
    <col min="20" max="20" width="6.28515625" style="2" customWidth="1"/>
    <col min="21" max="16384" width="9.140625" style="2"/>
  </cols>
  <sheetData>
    <row r="3" spans="1:18" ht="13.5" customHeight="1"/>
    <row r="4" spans="1:18" ht="13.5" customHeight="1"/>
    <row r="5" spans="1:18" ht="13.5" customHeight="1">
      <c r="C5" s="5" t="s">
        <v>55</v>
      </c>
    </row>
    <row r="6" spans="1:18" ht="13.5" customHeight="1">
      <c r="C6" s="5" t="s">
        <v>58</v>
      </c>
    </row>
    <row r="7" spans="1:18" ht="13.5" thickBot="1">
      <c r="C7" s="5" t="s">
        <v>59</v>
      </c>
    </row>
    <row r="8" spans="1:18">
      <c r="A8" s="12"/>
      <c r="C8" s="76" t="s">
        <v>56</v>
      </c>
    </row>
    <row r="9" spans="1:18">
      <c r="A9" s="6"/>
      <c r="C9" s="77" t="s">
        <v>57</v>
      </c>
    </row>
    <row r="10" spans="1:18" ht="13.5" thickBot="1"/>
    <row r="11" spans="1:18" ht="13.5" thickBot="1">
      <c r="A11" s="80" t="s">
        <v>0</v>
      </c>
      <c r="B11" s="12"/>
      <c r="C11" s="12"/>
      <c r="D11" s="12"/>
      <c r="E11" s="12"/>
      <c r="F11" s="13"/>
      <c r="G11" s="14"/>
      <c r="H11" s="15"/>
      <c r="I11" s="16"/>
      <c r="J11" s="13"/>
      <c r="K11" s="15"/>
      <c r="L11" s="13"/>
      <c r="M11" s="13"/>
      <c r="N11" s="17"/>
      <c r="O11" s="13"/>
      <c r="P11" s="13"/>
      <c r="Q11" s="13"/>
      <c r="R11" s="18"/>
    </row>
    <row r="12" spans="1:18" s="71" customFormat="1" ht="26.25" thickBot="1">
      <c r="A12" s="81"/>
      <c r="B12" s="6"/>
      <c r="C12" s="6"/>
      <c r="D12" s="6"/>
      <c r="E12" s="6"/>
      <c r="F12" s="1"/>
      <c r="G12" s="1"/>
      <c r="H12" s="1"/>
      <c r="I12" s="69"/>
      <c r="J12" s="1"/>
      <c r="K12" s="1"/>
      <c r="L12" s="70" t="s">
        <v>52</v>
      </c>
      <c r="M12" s="7" t="s">
        <v>2</v>
      </c>
      <c r="N12" s="69" t="s">
        <v>11</v>
      </c>
      <c r="O12" s="1" t="s">
        <v>53</v>
      </c>
      <c r="P12" s="1" t="s">
        <v>54</v>
      </c>
      <c r="Q12" s="82" t="s">
        <v>4</v>
      </c>
      <c r="R12" s="83"/>
    </row>
    <row r="13" spans="1:18" ht="12.75" customHeight="1" thickBot="1">
      <c r="A13" s="84" t="s">
        <v>50</v>
      </c>
      <c r="B13" s="45" t="s">
        <v>24</v>
      </c>
      <c r="C13" s="37" t="s">
        <v>25</v>
      </c>
      <c r="D13" s="38"/>
      <c r="E13" s="36" t="s">
        <v>5</v>
      </c>
      <c r="F13" s="39">
        <v>600</v>
      </c>
      <c r="G13" s="36">
        <v>600</v>
      </c>
      <c r="H13" s="39"/>
      <c r="I13" s="40"/>
      <c r="J13" s="39">
        <v>1</v>
      </c>
      <c r="K13" s="36">
        <f t="shared" ref="K13:K22" si="0">F13</f>
        <v>600</v>
      </c>
      <c r="L13" s="39">
        <v>0.95</v>
      </c>
      <c r="M13" s="36">
        <v>1</v>
      </c>
      <c r="N13" s="41" t="e">
        <f t="shared" ref="N13:N22" si="1">$J13*$F13/(IF(LEFT($E13,1)="3",SQRT(3)*$H$11,IF(LEFT($E13,1)="1",$K$11))*$L13*$M13)</f>
        <v>#DIV/0!</v>
      </c>
      <c r="O13" s="42"/>
      <c r="P13" s="36" t="s">
        <v>13</v>
      </c>
      <c r="Q13" s="88" t="s">
        <v>6</v>
      </c>
      <c r="R13" s="89"/>
    </row>
    <row r="14" spans="1:18" ht="12.75" customHeight="1" thickBot="1">
      <c r="A14" s="85"/>
      <c r="B14" s="56" t="s">
        <v>28</v>
      </c>
      <c r="C14" s="37" t="s">
        <v>25</v>
      </c>
      <c r="D14" s="38"/>
      <c r="E14" s="36" t="s">
        <v>5</v>
      </c>
      <c r="F14" s="39">
        <v>100</v>
      </c>
      <c r="G14" s="36"/>
      <c r="H14" s="39">
        <v>100</v>
      </c>
      <c r="I14" s="40"/>
      <c r="J14" s="39">
        <v>1</v>
      </c>
      <c r="K14" s="36">
        <f t="shared" si="0"/>
        <v>100</v>
      </c>
      <c r="L14" s="39">
        <v>0.95</v>
      </c>
      <c r="M14" s="36">
        <v>1</v>
      </c>
      <c r="N14" s="41" t="e">
        <f t="shared" si="1"/>
        <v>#DIV/0!</v>
      </c>
      <c r="O14" s="42"/>
      <c r="P14" s="36" t="s">
        <v>13</v>
      </c>
      <c r="Q14" s="88" t="s">
        <v>6</v>
      </c>
      <c r="R14" s="89"/>
    </row>
    <row r="15" spans="1:18" ht="12.75" customHeight="1" thickBot="1">
      <c r="A15" s="85"/>
      <c r="B15" s="56" t="s">
        <v>36</v>
      </c>
      <c r="C15" s="37" t="s">
        <v>37</v>
      </c>
      <c r="D15" s="38"/>
      <c r="E15" s="36" t="s">
        <v>5</v>
      </c>
      <c r="F15" s="39">
        <v>100</v>
      </c>
      <c r="G15" s="36"/>
      <c r="H15" s="39">
        <v>100</v>
      </c>
      <c r="I15" s="40"/>
      <c r="J15" s="39">
        <v>1</v>
      </c>
      <c r="K15" s="36">
        <f t="shared" si="0"/>
        <v>100</v>
      </c>
      <c r="L15" s="39">
        <v>0.95</v>
      </c>
      <c r="M15" s="36">
        <v>1</v>
      </c>
      <c r="N15" s="41" t="e">
        <f t="shared" si="1"/>
        <v>#DIV/0!</v>
      </c>
      <c r="O15" s="42"/>
      <c r="P15" s="36" t="s">
        <v>13</v>
      </c>
      <c r="Q15" s="88" t="s">
        <v>6</v>
      </c>
      <c r="R15" s="89"/>
    </row>
    <row r="16" spans="1:18" ht="12.75" customHeight="1" thickBot="1">
      <c r="A16" s="86"/>
      <c r="B16" s="56" t="s">
        <v>38</v>
      </c>
      <c r="C16" s="37" t="s">
        <v>39</v>
      </c>
      <c r="D16" s="38"/>
      <c r="E16" s="36" t="s">
        <v>5</v>
      </c>
      <c r="F16" s="39">
        <v>100</v>
      </c>
      <c r="G16" s="36"/>
      <c r="H16" s="39">
        <v>100</v>
      </c>
      <c r="I16" s="40"/>
      <c r="J16" s="39">
        <v>1</v>
      </c>
      <c r="K16" s="36">
        <f t="shared" si="0"/>
        <v>100</v>
      </c>
      <c r="L16" s="39">
        <v>0.95</v>
      </c>
      <c r="M16" s="36">
        <v>1</v>
      </c>
      <c r="N16" s="41" t="e">
        <f t="shared" si="1"/>
        <v>#DIV/0!</v>
      </c>
      <c r="O16" s="42"/>
      <c r="P16" s="36" t="s">
        <v>13</v>
      </c>
      <c r="Q16" s="88" t="s">
        <v>6</v>
      </c>
      <c r="R16" s="89"/>
    </row>
    <row r="17" spans="1:18" ht="12.75" customHeight="1" thickBot="1">
      <c r="A17" s="86"/>
      <c r="B17" s="56" t="s">
        <v>9</v>
      </c>
      <c r="C17" s="23" t="s">
        <v>23</v>
      </c>
      <c r="D17" s="22"/>
      <c r="E17" s="24" t="s">
        <v>5</v>
      </c>
      <c r="F17" s="25">
        <v>2000</v>
      </c>
      <c r="G17" s="24">
        <v>2000</v>
      </c>
      <c r="H17" s="25"/>
      <c r="I17" s="53"/>
      <c r="J17" s="25">
        <v>1</v>
      </c>
      <c r="K17" s="24">
        <f t="shared" si="0"/>
        <v>2000</v>
      </c>
      <c r="L17" s="25">
        <v>0.8</v>
      </c>
      <c r="M17" s="24">
        <v>1</v>
      </c>
      <c r="N17" s="26" t="e">
        <f t="shared" si="1"/>
        <v>#DIV/0!</v>
      </c>
      <c r="O17" s="35"/>
      <c r="P17" s="22" t="s">
        <v>14</v>
      </c>
      <c r="Q17" s="78" t="s">
        <v>7</v>
      </c>
      <c r="R17" s="79"/>
    </row>
    <row r="18" spans="1:18" ht="12.75" customHeight="1" thickBot="1">
      <c r="A18" s="86"/>
      <c r="B18" s="56" t="s">
        <v>17</v>
      </c>
      <c r="C18" s="23" t="s">
        <v>23</v>
      </c>
      <c r="D18" s="38"/>
      <c r="E18" s="36" t="s">
        <v>5</v>
      </c>
      <c r="F18" s="39">
        <v>2000</v>
      </c>
      <c r="G18" s="36"/>
      <c r="H18" s="39">
        <v>2000</v>
      </c>
      <c r="I18" s="40"/>
      <c r="J18" s="39">
        <v>1</v>
      </c>
      <c r="K18" s="36">
        <f t="shared" si="0"/>
        <v>2000</v>
      </c>
      <c r="L18" s="39">
        <v>0.95</v>
      </c>
      <c r="M18" s="36">
        <v>1</v>
      </c>
      <c r="N18" s="41" t="e">
        <f t="shared" si="1"/>
        <v>#DIV/0!</v>
      </c>
      <c r="O18" s="42"/>
      <c r="P18" s="36" t="s">
        <v>13</v>
      </c>
      <c r="Q18" s="88" t="s">
        <v>6</v>
      </c>
      <c r="R18" s="89"/>
    </row>
    <row r="19" spans="1:18" ht="12.75" customHeight="1">
      <c r="A19" s="86"/>
      <c r="B19" s="56" t="s">
        <v>26</v>
      </c>
      <c r="C19" s="46" t="s">
        <v>23</v>
      </c>
      <c r="D19" s="47"/>
      <c r="E19" s="45" t="s">
        <v>5</v>
      </c>
      <c r="F19" s="48">
        <v>2000</v>
      </c>
      <c r="G19" s="45"/>
      <c r="H19" s="48"/>
      <c r="I19" s="49">
        <v>2000</v>
      </c>
      <c r="J19" s="48">
        <v>1</v>
      </c>
      <c r="K19" s="45">
        <f t="shared" si="0"/>
        <v>2000</v>
      </c>
      <c r="L19" s="48">
        <v>0.8</v>
      </c>
      <c r="M19" s="45">
        <v>1</v>
      </c>
      <c r="N19" s="50" t="e">
        <f t="shared" si="1"/>
        <v>#DIV/0!</v>
      </c>
      <c r="O19" s="51"/>
      <c r="P19" s="47" t="s">
        <v>14</v>
      </c>
      <c r="Q19" s="90" t="s">
        <v>7</v>
      </c>
      <c r="R19" s="91"/>
    </row>
    <row r="20" spans="1:18" ht="12.75" customHeight="1" thickBot="1">
      <c r="A20" s="86"/>
      <c r="B20" s="56" t="s">
        <v>27</v>
      </c>
      <c r="C20" s="23" t="s">
        <v>23</v>
      </c>
      <c r="D20" s="22"/>
      <c r="E20" s="24" t="s">
        <v>5</v>
      </c>
      <c r="F20" s="25">
        <v>2000</v>
      </c>
      <c r="G20" s="24">
        <v>2000</v>
      </c>
      <c r="H20" s="25"/>
      <c r="I20" s="53"/>
      <c r="J20" s="25">
        <v>1</v>
      </c>
      <c r="K20" s="24">
        <f t="shared" si="0"/>
        <v>2000</v>
      </c>
      <c r="L20" s="25">
        <v>0.8</v>
      </c>
      <c r="M20" s="24">
        <v>1</v>
      </c>
      <c r="N20" s="26" t="e">
        <f t="shared" si="1"/>
        <v>#DIV/0!</v>
      </c>
      <c r="O20" s="35"/>
      <c r="P20" s="22" t="s">
        <v>14</v>
      </c>
      <c r="Q20" s="78" t="s">
        <v>7</v>
      </c>
      <c r="R20" s="79"/>
    </row>
    <row r="21" spans="1:18" ht="12.75" customHeight="1" thickBot="1">
      <c r="A21" s="86"/>
      <c r="B21" s="56" t="s">
        <v>29</v>
      </c>
      <c r="C21" s="23" t="s">
        <v>23</v>
      </c>
      <c r="D21" s="22"/>
      <c r="E21" s="24" t="s">
        <v>5</v>
      </c>
      <c r="F21" s="25">
        <v>2000</v>
      </c>
      <c r="G21" s="24"/>
      <c r="H21" s="25">
        <v>2000</v>
      </c>
      <c r="I21" s="53"/>
      <c r="J21" s="25">
        <v>1</v>
      </c>
      <c r="K21" s="24">
        <f t="shared" si="0"/>
        <v>2000</v>
      </c>
      <c r="L21" s="25">
        <v>0.8</v>
      </c>
      <c r="M21" s="24">
        <v>1</v>
      </c>
      <c r="N21" s="26" t="e">
        <f t="shared" si="1"/>
        <v>#DIV/0!</v>
      </c>
      <c r="O21" s="35"/>
      <c r="P21" s="22" t="s">
        <v>14</v>
      </c>
      <c r="Q21" s="78" t="s">
        <v>7</v>
      </c>
      <c r="R21" s="79"/>
    </row>
    <row r="22" spans="1:18" ht="12.75" customHeight="1" thickBot="1">
      <c r="A22" s="86"/>
      <c r="B22" s="56" t="s">
        <v>30</v>
      </c>
      <c r="C22" s="23" t="s">
        <v>23</v>
      </c>
      <c r="D22" s="22"/>
      <c r="E22" s="45" t="s">
        <v>12</v>
      </c>
      <c r="F22" s="25">
        <v>2000</v>
      </c>
      <c r="G22" s="24"/>
      <c r="H22" s="25"/>
      <c r="I22" s="53"/>
      <c r="J22" s="25">
        <v>1</v>
      </c>
      <c r="K22" s="24">
        <f t="shared" si="0"/>
        <v>2000</v>
      </c>
      <c r="L22" s="25">
        <v>0.8</v>
      </c>
      <c r="M22" s="24">
        <v>1</v>
      </c>
      <c r="N22" s="26" t="e">
        <f t="shared" si="1"/>
        <v>#DIV/0!</v>
      </c>
      <c r="O22" s="35"/>
      <c r="P22" s="22" t="s">
        <v>14</v>
      </c>
      <c r="Q22" s="78" t="s">
        <v>7</v>
      </c>
      <c r="R22" s="79"/>
    </row>
    <row r="23" spans="1:18" ht="12.75" customHeight="1" thickBot="1">
      <c r="A23" s="86"/>
      <c r="B23" s="56" t="s">
        <v>18</v>
      </c>
      <c r="C23" s="66" t="s">
        <v>31</v>
      </c>
      <c r="D23" s="32"/>
      <c r="E23" s="45" t="s">
        <v>12</v>
      </c>
      <c r="F23" s="45">
        <v>10200</v>
      </c>
      <c r="G23" s="45">
        <v>11200</v>
      </c>
      <c r="H23" s="45">
        <v>10200</v>
      </c>
      <c r="I23" s="45">
        <v>10200</v>
      </c>
      <c r="J23" s="58">
        <v>1</v>
      </c>
      <c r="K23" s="60">
        <v>7200</v>
      </c>
      <c r="L23" s="34" t="e">
        <f>SUMPRODUCT(#REF!,#REF!)/SUM(#REF!)</f>
        <v>#REF!</v>
      </c>
      <c r="M23" s="61">
        <v>1</v>
      </c>
      <c r="N23" s="50" t="s">
        <v>43</v>
      </c>
      <c r="O23" s="43"/>
      <c r="P23" s="50" t="s">
        <v>46</v>
      </c>
      <c r="Q23" s="90" t="s">
        <v>47</v>
      </c>
      <c r="R23" s="91"/>
    </row>
    <row r="24" spans="1:18" ht="12.75" customHeight="1" thickBot="1">
      <c r="A24" s="86"/>
      <c r="B24" s="56" t="s">
        <v>19</v>
      </c>
      <c r="C24" s="66" t="s">
        <v>32</v>
      </c>
      <c r="D24" s="57"/>
      <c r="E24" s="56" t="s">
        <v>12</v>
      </c>
      <c r="F24" s="56">
        <v>10200</v>
      </c>
      <c r="G24" s="45">
        <v>11200</v>
      </c>
      <c r="H24" s="45">
        <v>10200</v>
      </c>
      <c r="I24" s="45">
        <v>10200</v>
      </c>
      <c r="J24" s="57">
        <v>1</v>
      </c>
      <c r="K24" s="56">
        <v>7200</v>
      </c>
      <c r="L24" s="54"/>
      <c r="M24" s="62"/>
      <c r="N24" s="63" t="s">
        <v>43</v>
      </c>
      <c r="O24" s="64"/>
      <c r="P24" s="50" t="s">
        <v>46</v>
      </c>
      <c r="Q24" s="92" t="s">
        <v>7</v>
      </c>
      <c r="R24" s="93"/>
    </row>
    <row r="25" spans="1:18" ht="12.75" customHeight="1" thickBot="1">
      <c r="A25" s="86"/>
      <c r="B25" s="56" t="s">
        <v>20</v>
      </c>
      <c r="C25" s="67" t="s">
        <v>33</v>
      </c>
      <c r="D25" s="57"/>
      <c r="E25" s="56" t="s">
        <v>12</v>
      </c>
      <c r="F25" s="56">
        <v>2200</v>
      </c>
      <c r="G25" s="56">
        <v>2200</v>
      </c>
      <c r="H25" s="56">
        <v>2200</v>
      </c>
      <c r="I25" s="56">
        <v>2200</v>
      </c>
      <c r="J25" s="57">
        <v>1</v>
      </c>
      <c r="K25" s="56">
        <v>1100</v>
      </c>
      <c r="L25" s="54"/>
      <c r="M25" s="62"/>
      <c r="N25" s="63" t="s">
        <v>44</v>
      </c>
      <c r="O25" s="64"/>
      <c r="P25" s="63" t="s">
        <v>48</v>
      </c>
      <c r="Q25" s="78" t="s">
        <v>7</v>
      </c>
      <c r="R25" s="79"/>
    </row>
    <row r="26" spans="1:18" ht="12.75" customHeight="1" thickBot="1">
      <c r="A26" s="86"/>
      <c r="B26" s="56" t="s">
        <v>21</v>
      </c>
      <c r="C26" s="67" t="s">
        <v>34</v>
      </c>
      <c r="D26" s="57"/>
      <c r="E26" s="24" t="s">
        <v>5</v>
      </c>
      <c r="F26" s="56">
        <v>500</v>
      </c>
      <c r="G26" s="56">
        <v>500</v>
      </c>
      <c r="H26" s="56"/>
      <c r="I26" s="56"/>
      <c r="J26" s="57">
        <v>1</v>
      </c>
      <c r="K26" s="56">
        <v>500</v>
      </c>
      <c r="L26" s="54"/>
      <c r="M26" s="62"/>
      <c r="N26" s="63" t="s">
        <v>45</v>
      </c>
      <c r="O26" s="64"/>
      <c r="P26" s="36" t="s">
        <v>13</v>
      </c>
      <c r="Q26" s="88" t="s">
        <v>6</v>
      </c>
      <c r="R26" s="89"/>
    </row>
    <row r="27" spans="1:18" ht="12.75" customHeight="1" thickBot="1">
      <c r="A27" s="86"/>
      <c r="B27" s="56" t="s">
        <v>22</v>
      </c>
      <c r="C27" s="67" t="s">
        <v>35</v>
      </c>
      <c r="D27" s="57"/>
      <c r="E27" s="56" t="s">
        <v>12</v>
      </c>
      <c r="F27" s="56">
        <v>10000</v>
      </c>
      <c r="G27" s="56"/>
      <c r="H27" s="56"/>
      <c r="I27" s="56"/>
      <c r="J27" s="57">
        <v>1</v>
      </c>
      <c r="K27" s="56">
        <v>8800</v>
      </c>
      <c r="L27" s="54"/>
      <c r="M27" s="62"/>
      <c r="N27" s="63">
        <v>17.2</v>
      </c>
      <c r="O27" s="64"/>
      <c r="P27" s="63" t="s">
        <v>46</v>
      </c>
      <c r="Q27" s="95" t="s">
        <v>47</v>
      </c>
      <c r="R27" s="96"/>
    </row>
    <row r="28" spans="1:18" ht="12.75" customHeight="1" thickBot="1">
      <c r="A28" s="86"/>
      <c r="B28" s="68" t="s">
        <v>8</v>
      </c>
      <c r="C28" s="30" t="s">
        <v>15</v>
      </c>
      <c r="D28" s="25"/>
      <c r="E28" s="24" t="s">
        <v>12</v>
      </c>
      <c r="F28" s="32">
        <v>10000</v>
      </c>
      <c r="G28" s="32">
        <v>10000</v>
      </c>
      <c r="H28" s="32">
        <v>10000</v>
      </c>
      <c r="I28" s="32">
        <v>10000</v>
      </c>
      <c r="J28" s="55">
        <v>1</v>
      </c>
      <c r="K28" s="59">
        <v>7000</v>
      </c>
      <c r="L28" s="52"/>
      <c r="M28" s="22"/>
      <c r="N28" s="26">
        <v>15</v>
      </c>
      <c r="O28" s="65"/>
      <c r="P28" s="44" t="s">
        <v>46</v>
      </c>
      <c r="Q28" s="78" t="s">
        <v>47</v>
      </c>
      <c r="R28" s="79"/>
    </row>
    <row r="29" spans="1:18" ht="12.75" customHeight="1" thickBot="1">
      <c r="A29" s="86"/>
      <c r="B29" s="56" t="s">
        <v>41</v>
      </c>
      <c r="C29" s="30" t="s">
        <v>16</v>
      </c>
      <c r="D29" s="31"/>
      <c r="E29" s="29" t="s">
        <v>12</v>
      </c>
      <c r="F29" s="32">
        <v>10000</v>
      </c>
      <c r="G29" s="32">
        <v>10000</v>
      </c>
      <c r="H29" s="32">
        <v>10000</v>
      </c>
      <c r="I29" s="32">
        <v>10000</v>
      </c>
      <c r="J29" s="32">
        <v>1</v>
      </c>
      <c r="K29" s="29">
        <f>F29</f>
        <v>10000</v>
      </c>
      <c r="L29" s="29">
        <v>0.8</v>
      </c>
      <c r="M29" s="32">
        <v>1</v>
      </c>
      <c r="N29" s="33">
        <v>15</v>
      </c>
      <c r="O29" s="43"/>
      <c r="P29" s="44" t="s">
        <v>46</v>
      </c>
      <c r="Q29" s="78" t="s">
        <v>47</v>
      </c>
      <c r="R29" s="79"/>
    </row>
    <row r="30" spans="1:18" ht="12.75" customHeight="1" thickBot="1">
      <c r="A30" s="87"/>
      <c r="B30" s="56" t="s">
        <v>42</v>
      </c>
      <c r="C30" s="30" t="s">
        <v>40</v>
      </c>
      <c r="D30" s="31"/>
      <c r="E30" s="24" t="s">
        <v>5</v>
      </c>
      <c r="F30" s="32">
        <v>2000</v>
      </c>
      <c r="G30" s="29"/>
      <c r="H30" s="32"/>
      <c r="I30" s="29">
        <v>2000</v>
      </c>
      <c r="J30" s="32">
        <v>1</v>
      </c>
      <c r="K30" s="29">
        <f>F30</f>
        <v>2000</v>
      </c>
      <c r="L30" s="29">
        <v>0.8</v>
      </c>
      <c r="M30" s="32">
        <v>1</v>
      </c>
      <c r="N30" s="33" t="e">
        <f>$J30*$F30/(IF(LEFT($E30,1)="3",SQRT(3)*$H$11,IF(LEFT($E30,1)="1",$K$11))*$L30*$M30)</f>
        <v>#DIV/0!</v>
      </c>
      <c r="O30" s="43"/>
      <c r="P30" s="22" t="s">
        <v>14</v>
      </c>
      <c r="Q30" s="97" t="s">
        <v>7</v>
      </c>
      <c r="R30" s="98"/>
    </row>
    <row r="31" spans="1:18" ht="12.75" customHeight="1" thickBot="1">
      <c r="A31" s="4"/>
      <c r="B31" s="24"/>
      <c r="C31" s="8"/>
      <c r="D31" s="8"/>
      <c r="E31" s="19" t="s">
        <v>12</v>
      </c>
      <c r="F31" s="9">
        <f>SUM(F13:F30)</f>
        <v>68000</v>
      </c>
      <c r="G31" s="19">
        <f>SUM(G13:G30)</f>
        <v>49700</v>
      </c>
      <c r="H31" s="9">
        <f>SUM(H13:H30)</f>
        <v>46900</v>
      </c>
      <c r="I31" s="21">
        <f>SUM(I13:I30)</f>
        <v>46600</v>
      </c>
      <c r="J31" s="10">
        <v>1</v>
      </c>
      <c r="K31" s="21">
        <f>SUM(K13:K30)*0.68</f>
        <v>38556</v>
      </c>
      <c r="L31" s="28" t="e">
        <f>SUMPRODUCT(F18:F30,L18:L30)/SUM(F18:F30)</f>
        <v>#REF!</v>
      </c>
      <c r="M31" s="10">
        <v>1</v>
      </c>
      <c r="N31" s="20"/>
      <c r="O31" s="11"/>
      <c r="P31" s="27" t="s">
        <v>49</v>
      </c>
      <c r="Q31" s="99" t="s">
        <v>51</v>
      </c>
      <c r="R31" s="100"/>
    </row>
    <row r="32" spans="1:18">
      <c r="O32" s="3"/>
    </row>
    <row r="33" spans="1:18">
      <c r="A33" s="94"/>
      <c r="B33" s="94"/>
      <c r="C33" s="94"/>
      <c r="D33" s="94"/>
      <c r="E33" s="94"/>
      <c r="F33" s="94"/>
      <c r="G33" s="94"/>
      <c r="H33" s="94"/>
      <c r="I33" s="94"/>
      <c r="J33" s="94"/>
      <c r="K33" s="94"/>
      <c r="L33" s="94"/>
      <c r="M33" s="94"/>
      <c r="N33" s="94"/>
      <c r="O33" s="94"/>
      <c r="P33" s="94"/>
      <c r="Q33" s="94"/>
      <c r="R33" s="94"/>
    </row>
    <row r="35" spans="1:18" ht="18.75" customHeight="1"/>
    <row r="36" spans="1:18">
      <c r="A36" s="94"/>
      <c r="B36" s="94"/>
      <c r="C36" s="94"/>
      <c r="D36" s="94"/>
      <c r="E36" s="94"/>
      <c r="F36" s="94"/>
      <c r="G36" s="94"/>
      <c r="H36" s="94"/>
      <c r="I36" s="94"/>
      <c r="J36" s="94"/>
      <c r="K36" s="94"/>
      <c r="L36" s="94"/>
      <c r="M36" s="94"/>
      <c r="N36" s="94"/>
      <c r="O36" s="94"/>
      <c r="P36" s="94"/>
      <c r="Q36" s="94"/>
      <c r="R36" s="94"/>
    </row>
    <row r="39" spans="1:18" ht="15.75" customHeight="1">
      <c r="C39" s="5"/>
    </row>
    <row r="40" spans="1:18">
      <c r="C40" s="5"/>
    </row>
    <row r="41" spans="1:18">
      <c r="C41" s="5"/>
    </row>
  </sheetData>
  <mergeCells count="24">
    <mergeCell ref="Q22:R22"/>
    <mergeCell ref="Q23:R23"/>
    <mergeCell ref="A36:R36"/>
    <mergeCell ref="A33:R33"/>
    <mergeCell ref="Q31:R31"/>
    <mergeCell ref="Q29:R29"/>
    <mergeCell ref="A13:A30"/>
    <mergeCell ref="Q20:R20"/>
    <mergeCell ref="Q21:R21"/>
    <mergeCell ref="Q24:R24"/>
    <mergeCell ref="Q25:R25"/>
    <mergeCell ref="Q26:R26"/>
    <mergeCell ref="Q30:R30"/>
    <mergeCell ref="Q28:R28"/>
    <mergeCell ref="Q27:R27"/>
    <mergeCell ref="A11:A12"/>
    <mergeCell ref="Q12:R12"/>
    <mergeCell ref="Q19:R19"/>
    <mergeCell ref="Q13:R13"/>
    <mergeCell ref="Q16:R16"/>
    <mergeCell ref="Q17:R17"/>
    <mergeCell ref="Q18:R18"/>
    <mergeCell ref="Q14:R14"/>
    <mergeCell ref="Q15:R15"/>
  </mergeCells>
  <phoneticPr fontId="4" type="noConversion"/>
  <printOptions horizontalCentered="1" verticalCentered="1"/>
  <pageMargins left="0.25" right="0.25" top="1" bottom="0.25" header="0.59027777777777801" footer="0.25"/>
  <pageSetup paperSize="9" scale="97" firstPageNumber="0" orientation="landscape" horizontalDpi="300" verticalDpi="300" r:id="rId1"/>
  <headerFooter alignWithMargins="0">
    <oddHeader>&amp;C&amp;"Swis721 LtEx BT,Light"&amp;14Tablourile Electrice&amp;R&amp;"Swis721 LtEx BT,Light"&amp;14Proiect Instalatii Electrice</oddHeader>
    <oddFooter>&amp;RPagina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4</vt:i4>
      </vt:variant>
    </vt:vector>
  </HeadingPairs>
  <TitlesOfParts>
    <vt:vector size="6" baseType="lpstr">
      <vt:lpstr>TEG DEPOZIT</vt:lpstr>
      <vt:lpstr>TEG RAMPA</vt:lpstr>
      <vt:lpstr>'TEG DEPOZIT'!Print_Area</vt:lpstr>
      <vt:lpstr>'TEG RAMPA'!Print_Area</vt:lpstr>
      <vt:lpstr>'TEG DEPOZIT'!Print_Titles</vt:lpstr>
      <vt:lpstr>'TEG RAMPA'!Print_Titles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Silviu</dc:creator>
  <cp:lastModifiedBy>dda</cp:lastModifiedBy>
  <cp:revision>1</cp:revision>
  <cp:lastPrinted>2010-08-14T07:26:41Z</cp:lastPrinted>
  <dcterms:created xsi:type="dcterms:W3CDTF">1998-10-03T18:28:05Z</dcterms:created>
  <dcterms:modified xsi:type="dcterms:W3CDTF">2018-03-07T08:44:32Z</dcterms:modified>
</cp:coreProperties>
</file>